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김준형\7. 생활지원 장학금(대학원생)\2026-1 생활지원장학금\1. 시행계획 내부결제\"/>
    </mc:Choice>
  </mc:AlternateContent>
  <xr:revisionPtr revIDLastSave="0" documentId="8_{34C5CA66-0789-44C3-87B8-42B3B20C8C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추천자 명단" sheetId="2" r:id="rId1"/>
    <sheet name="참고사항" sheetId="3" r:id="rId2"/>
  </sheets>
  <definedNames>
    <definedName name="_xlnm._FilterDatabase" localSheetId="0" hidden="1">'추천자 명단'!$A$6:$Q$25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2" l="1"/>
  <c r="T8" i="2"/>
  <c r="N4" i="2"/>
  <c r="U7" i="2" s="1"/>
  <c r="U8" i="2" l="1"/>
  <c r="M6" i="2"/>
  <c r="M7" i="2"/>
  <c r="M8" i="2"/>
  <c r="M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N4" authorId="0" shapeId="0" xr:uid="{309D910D-2C85-4CB4-A7F2-FCE70E0A4CED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학번기재시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카운트
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최대</t>
        </r>
        <r>
          <rPr>
            <sz val="9"/>
            <color indexed="81"/>
            <rFont val="Tahoma"/>
            <family val="2"/>
          </rPr>
          <t>60</t>
        </r>
        <r>
          <rPr>
            <sz val="9"/>
            <color indexed="81"/>
            <rFont val="돋움"/>
            <family val="3"/>
            <charset val="129"/>
          </rPr>
          <t>명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추가시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필요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L5" authorId="0" shapeId="0" xr:uid="{CF8DAD7A-85AA-49F6-AE14-F08962B71CC5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내국인의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학자금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지원구간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필수
</t>
        </r>
      </text>
    </comment>
    <comment ref="M5" authorId="0" shapeId="0" xr:uid="{82CB4699-1E08-48CC-9F3E-0C5F53EC510D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외국인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학생의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</text>
    </comment>
  </commentList>
</comments>
</file>

<file path=xl/sharedStrings.xml><?xml version="1.0" encoding="utf-8"?>
<sst xmlns="http://schemas.openxmlformats.org/spreadsheetml/2006/main" count="117" uniqueCount="101">
  <si>
    <t>연번</t>
    <phoneticPr fontId="2" type="noConversion"/>
  </si>
  <si>
    <t>학번</t>
    <phoneticPr fontId="2" type="noConversion"/>
  </si>
  <si>
    <t>성명</t>
    <phoneticPr fontId="2" type="noConversion"/>
  </si>
  <si>
    <t>등록금</t>
    <phoneticPr fontId="1" type="noConversion"/>
  </si>
  <si>
    <t>대학(원)</t>
    <phoneticPr fontId="2" type="noConversion"/>
  </si>
  <si>
    <t>학과(부)</t>
    <phoneticPr fontId="2" type="noConversion"/>
  </si>
  <si>
    <t>김철수</t>
    <phoneticPr fontId="1" type="noConversion"/>
  </si>
  <si>
    <t>김영수</t>
    <phoneticPr fontId="1" type="noConversion"/>
  </si>
  <si>
    <t>장학금
(근로장학 
제외)</t>
    <phoneticPr fontId="1" type="noConversion"/>
  </si>
  <si>
    <t>직전학기
성적</t>
    <phoneticPr fontId="2" type="noConversion"/>
  </si>
  <si>
    <t>필요정도</t>
    <phoneticPr fontId="1" type="noConversion"/>
  </si>
  <si>
    <t>상</t>
    <phoneticPr fontId="1" type="noConversion"/>
  </si>
  <si>
    <t>중</t>
    <phoneticPr fontId="1" type="noConversion"/>
  </si>
  <si>
    <t>하</t>
    <phoneticPr fontId="1" type="noConversion"/>
  </si>
  <si>
    <t>설명</t>
    <phoneticPr fontId="1" type="noConversion"/>
  </si>
  <si>
    <t>입력값</t>
    <phoneticPr fontId="1" type="noConversion"/>
  </si>
  <si>
    <t>장학금 지원이 급하게 필요한 상황</t>
    <phoneticPr fontId="1" type="noConversion"/>
  </si>
  <si>
    <t>지원이 필요하나 급하지 않은 상황</t>
    <phoneticPr fontId="1" type="noConversion"/>
  </si>
  <si>
    <t>지원이 필요 없는 상황</t>
    <phoneticPr fontId="1" type="noConversion"/>
  </si>
  <si>
    <t>미혼자</t>
    <phoneticPr fontId="1" type="noConversion"/>
  </si>
  <si>
    <t>기혼자</t>
    <phoneticPr fontId="1" type="noConversion"/>
  </si>
  <si>
    <t>본인 소득 + 배우자 소득</t>
    <phoneticPr fontId="1" type="noConversion"/>
  </si>
  <si>
    <t xml:space="preserve">성적우수-수업료 30% 면제, </t>
    <phoneticPr fontId="1" type="noConversion"/>
  </si>
  <si>
    <t>저-수업료 20%면제</t>
    <phoneticPr fontId="1" type="noConversion"/>
  </si>
  <si>
    <t>2022-12345</t>
    <phoneticPr fontId="1" type="noConversion"/>
  </si>
  <si>
    <t>2021-12345</t>
    <phoneticPr fontId="1" type="noConversion"/>
  </si>
  <si>
    <t>국영수</t>
    <phoneticPr fontId="1" type="noConversion"/>
  </si>
  <si>
    <t>신입생</t>
    <phoneticPr fontId="1" type="noConversion"/>
  </si>
  <si>
    <t>비고</t>
    <phoneticPr fontId="1" type="noConversion"/>
  </si>
  <si>
    <t>없음</t>
    <phoneticPr fontId="1" type="noConversion"/>
  </si>
  <si>
    <t>참고사항</t>
    <phoneticPr fontId="1" type="noConversion"/>
  </si>
  <si>
    <t>신청자 인원 대비 비율 상한</t>
    <phoneticPr fontId="1" type="noConversion"/>
  </si>
  <si>
    <t>비율 상한을 초과하지 않도록 작성</t>
    <phoneticPr fontId="1" type="noConversion"/>
  </si>
  <si>
    <t>추천 제외</t>
    <phoneticPr fontId="1" type="noConversion"/>
  </si>
  <si>
    <t>생활비 장학금과 중복 수혜는 가능하나
해당 학생의 선발 우선순위가 낮아질 수 있음</t>
    <phoneticPr fontId="1" type="noConversion"/>
  </si>
  <si>
    <t>부 소득</t>
    <phoneticPr fontId="1" type="noConversion"/>
  </si>
  <si>
    <t>모 소득</t>
    <phoneticPr fontId="1" type="noConversion"/>
  </si>
  <si>
    <t>본인 소득</t>
    <phoneticPr fontId="1" type="noConversion"/>
  </si>
  <si>
    <t>배우자 소득</t>
    <phoneticPr fontId="1" type="noConversion"/>
  </si>
  <si>
    <t>00대학</t>
    <phoneticPr fontId="1" type="noConversion"/>
  </si>
  <si>
    <t>00학과</t>
    <phoneticPr fontId="1" type="noConversion"/>
  </si>
  <si>
    <t>장학명
(수혜 예정 장학금 포함)</t>
    <phoneticPr fontId="1" type="noConversion"/>
  </si>
  <si>
    <t>가족관계증명서
제출여부</t>
    <phoneticPr fontId="1" type="noConversion"/>
  </si>
  <si>
    <t>O</t>
    <phoneticPr fontId="1" type="noConversion"/>
  </si>
  <si>
    <t>한부모 + 외국인</t>
    <phoneticPr fontId="1" type="noConversion"/>
  </si>
  <si>
    <t>180,000(중국)</t>
    <phoneticPr fontId="1" type="noConversion"/>
  </si>
  <si>
    <t>국수과</t>
    <phoneticPr fontId="1" type="noConversion"/>
  </si>
  <si>
    <t>2023-33333</t>
    <phoneticPr fontId="1" type="noConversion"/>
  </si>
  <si>
    <t>2022-22222</t>
    <phoneticPr fontId="1" type="noConversion"/>
  </si>
  <si>
    <t>부채증명서, 폐업증명서 추가 제출</t>
    <phoneticPr fontId="1" type="noConversion"/>
  </si>
  <si>
    <t>학업 육아 병행</t>
    <phoneticPr fontId="1" type="noConversion"/>
  </si>
  <si>
    <t>6구간</t>
    <phoneticPr fontId="1" type="noConversion"/>
  </si>
  <si>
    <t>지원 시급성(필요정도)</t>
    <phoneticPr fontId="1" type="noConversion"/>
  </si>
  <si>
    <t>기초(특성별) 학문 후속세대, 정부초청외국인장학금 등 이중수혜 불가한 장학금 수혜자</t>
    <phoneticPr fontId="1" type="noConversion"/>
  </si>
  <si>
    <t>대학에서 생각하는, 해당 학생한테 장학금이 필요한 정도 (선발 시 고려)</t>
    <phoneticPr fontId="1" type="noConversion"/>
  </si>
  <si>
    <t>신청자가 10명일 경우, 상은 0~2명, 중은 0~5명, 하는 0~10명 필요정도 부여 가능
ex) 상 2명 + 중 5명 + 하 3명 / 상 1명 + 중 3명 + 하 6명 / 상 0명 + 중 0명 + 하 10명</t>
    <phoneticPr fontId="1" type="noConversion"/>
  </si>
  <si>
    <t>추천자 명단 입력 전 참고사항</t>
    <phoneticPr fontId="1" type="noConversion"/>
  </si>
  <si>
    <t>산출방법</t>
    <phoneticPr fontId="1" type="noConversion"/>
  </si>
  <si>
    <t>소득(수입금액) 합산, 단 사업소득은 소득금액 합산</t>
    <phoneticPr fontId="1" type="noConversion"/>
  </si>
  <si>
    <t>서류확인</t>
    <phoneticPr fontId="1" type="noConversion"/>
  </si>
  <si>
    <t>엑셀입력</t>
    <phoneticPr fontId="1" type="noConversion"/>
  </si>
  <si>
    <t>원화 소득금액(국가명) 으로 표기
연 소득 합계는 추천 당시 환율로 계산</t>
    <phoneticPr fontId="1" type="noConversion"/>
  </si>
  <si>
    <t>학자금지원구간</t>
    <phoneticPr fontId="1" type="noConversion"/>
  </si>
  <si>
    <t>연 소득 환산액</t>
    <phoneticPr fontId="1" type="noConversion"/>
  </si>
  <si>
    <t>기초/차상위</t>
    <phoneticPr fontId="1" type="noConversion"/>
  </si>
  <si>
    <t>1구간</t>
    <phoneticPr fontId="1" type="noConversion"/>
  </si>
  <si>
    <t>2구간</t>
  </si>
  <si>
    <t>3구간</t>
  </si>
  <si>
    <t>4구간</t>
  </si>
  <si>
    <t>5구간</t>
  </si>
  <si>
    <t>6구간</t>
  </si>
  <si>
    <t>7구간</t>
  </si>
  <si>
    <t>8구간</t>
  </si>
  <si>
    <t>9구간</t>
  </si>
  <si>
    <t>10구간</t>
  </si>
  <si>
    <t>기초생활, 차상위</t>
    <phoneticPr fontId="1" type="noConversion"/>
  </si>
  <si>
    <r>
      <t>유의사항
  연구생, 직장에 고용된 학생, 학점 2.4 미만, 서류 미비자 추천 제외</t>
    </r>
    <r>
      <rPr>
        <b/>
        <sz val="12"/>
        <color rgb="FFFF0000"/>
        <rFont val="맑은 고딕"/>
        <family val="3"/>
        <charset val="129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 xml:space="preserve">  </t>
    </r>
    <r>
      <rPr>
        <b/>
        <sz val="12"/>
        <color rgb="FFFF0000"/>
        <rFont val="맑은 고딕"/>
        <family val="3"/>
        <charset val="129"/>
        <scheme val="minor"/>
      </rPr>
      <t xml:space="preserve">필요정도 비율 준수(상 최대 20% / 중 최대 50% / 하 최대 100%)_반올림 가능
</t>
    </r>
    <r>
      <rPr>
        <b/>
        <sz val="12"/>
        <color theme="1"/>
        <rFont val="맑은 고딕"/>
        <family val="3"/>
        <charset val="129"/>
        <scheme val="minor"/>
      </rPr>
      <t xml:space="preserve">  자세한 사항은 참고사항 시트 참고
  </t>
    </r>
    <phoneticPr fontId="1" type="noConversion"/>
  </si>
  <si>
    <t>2026학년도 1학기 생활지원장학금 추천 명단</t>
    <phoneticPr fontId="1" type="noConversion"/>
  </si>
  <si>
    <t>2026-1
학자금지원구간</t>
    <phoneticPr fontId="1" type="noConversion"/>
  </si>
  <si>
    <t>2024년
총 연소득</t>
    <phoneticPr fontId="2" type="noConversion"/>
  </si>
  <si>
    <t>[참고자료]2026-1 학자금 지원구간 경계값</t>
    <phoneticPr fontId="1" type="noConversion"/>
  </si>
  <si>
    <t>~ 2,338만 원 (이하)</t>
  </si>
  <si>
    <t>~ 3,896만 원 (이하)</t>
  </si>
  <si>
    <t>~ 5,455만 원 (이하)</t>
  </si>
  <si>
    <t>~ 7,014만 원 (이하)</t>
  </si>
  <si>
    <t>~ 7,793만 원 (이하)</t>
  </si>
  <si>
    <t>~ 10,131만 원 (이하)</t>
  </si>
  <si>
    <t>~ 11,690만 원 (이하)</t>
  </si>
  <si>
    <t>~ 15,587만 원 (이하)</t>
  </si>
  <si>
    <t>~ 23,381만 원 (이하)</t>
  </si>
  <si>
    <t>23,381만 원 (초과)</t>
  </si>
  <si>
    <t>2024년도 사실증명원(신고사실없음) 제출</t>
    <phoneticPr fontId="1" type="noConversion"/>
  </si>
  <si>
    <t>* 한국 학생의 경우 학자금지원구간 산정 필수</t>
    <phoneticPr fontId="1" type="noConversion"/>
  </si>
  <si>
    <r>
      <t xml:space="preserve">성적 2.4 미만 , 수료생, 직장에 고용된 학생, </t>
    </r>
    <r>
      <rPr>
        <b/>
        <sz val="11"/>
        <color theme="1"/>
        <rFont val="맑은 고딕"/>
        <family val="3"/>
        <charset val="129"/>
        <scheme val="major"/>
      </rPr>
      <t>서류 미비자</t>
    </r>
    <phoneticPr fontId="1" type="noConversion"/>
  </si>
  <si>
    <r>
      <t xml:space="preserve">부 소득 + 모 소득 + </t>
    </r>
    <r>
      <rPr>
        <b/>
        <sz val="11"/>
        <color theme="1"/>
        <rFont val="맑은 고딕"/>
        <family val="3"/>
        <charset val="129"/>
        <scheme val="major"/>
      </rPr>
      <t>본인 소득</t>
    </r>
    <phoneticPr fontId="1" type="noConversion"/>
  </si>
  <si>
    <r>
      <t xml:space="preserve">외국어로 된 서류는 한국어, 영어 번역 후 공증,
기관에서 발행한 소득증빙자료만 인정 </t>
    </r>
    <r>
      <rPr>
        <sz val="11"/>
        <color rgb="FFFF0000"/>
        <rFont val="맑은 고딕"/>
        <family val="3"/>
        <charset val="129"/>
        <scheme val="major"/>
      </rPr>
      <t>(통장 사본 미인정)</t>
    </r>
    <phoneticPr fontId="1" type="noConversion"/>
  </si>
  <si>
    <r>
      <t xml:space="preserve">2024년 총 연소득 </t>
    </r>
    <r>
      <rPr>
        <b/>
        <sz val="12"/>
        <color rgb="FFFF0000"/>
        <rFont val="맑은 고딕"/>
        <family val="3"/>
        <charset val="129"/>
        <scheme val="major"/>
      </rPr>
      <t>(외국인)</t>
    </r>
    <phoneticPr fontId="1" type="noConversion"/>
  </si>
  <si>
    <t>허용한도보기</t>
    <phoneticPr fontId="1" type="noConversion"/>
  </si>
  <si>
    <t>구분</t>
    <phoneticPr fontId="1" type="noConversion"/>
  </si>
  <si>
    <t>가능숫자</t>
    <phoneticPr fontId="1" type="noConversion"/>
  </si>
  <si>
    <t>잔여숫자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</si>
</sst>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_-[$CNY]\ * #,##0.00_-;\-[$CNY]\ * #,##0.00_-;_-[$CNY]\ * &quot;-&quot;??_-;_-@_-"/>
    <numFmt numFmtId="181" formatCode="&quot;전체인원: &quot;#&quot;명&quot;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ajor"/>
    </font>
    <font>
      <i/>
      <sz val="11"/>
      <color theme="4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0FFE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1" fontId="6" fillId="0" borderId="0" xfId="1" applyFont="1" applyBorder="1" applyAlignment="1">
      <alignment horizontal="center" vertical="center"/>
    </xf>
    <xf numFmtId="41" fontId="6" fillId="0" borderId="29" xfId="1" applyFont="1" applyBorder="1" applyAlignment="1">
      <alignment horizontal="center" vertical="center"/>
    </xf>
    <xf numFmtId="41" fontId="4" fillId="6" borderId="30" xfId="1" applyFont="1" applyFill="1" applyBorder="1" applyAlignment="1">
      <alignment horizontal="left" vertical="top" wrapText="1"/>
    </xf>
    <xf numFmtId="41" fontId="4" fillId="6" borderId="30" xfId="1" applyFont="1" applyFill="1" applyBorder="1" applyAlignment="1">
      <alignment horizontal="left" vertical="top"/>
    </xf>
    <xf numFmtId="41" fontId="4" fillId="6" borderId="31" xfId="1" applyFont="1" applyFill="1" applyBorder="1" applyAlignment="1">
      <alignment horizontal="left" vertical="top"/>
    </xf>
    <xf numFmtId="0" fontId="0" fillId="0" borderId="1" xfId="0" applyBorder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9" fillId="0" borderId="10" xfId="0" applyNumberFormat="1" applyFont="1" applyBorder="1" applyAlignment="1">
      <alignment horizontal="center" vertical="center"/>
    </xf>
    <xf numFmtId="9" fontId="8" fillId="0" borderId="1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9" fontId="8" fillId="0" borderId="13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7" borderId="17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1" fontId="15" fillId="3" borderId="26" xfId="1" applyFont="1" applyFill="1" applyBorder="1" applyAlignment="1">
      <alignment horizontal="center" vertical="center" wrapText="1"/>
    </xf>
    <xf numFmtId="41" fontId="15" fillId="3" borderId="27" xfId="1" applyFont="1" applyFill="1" applyBorder="1" applyAlignment="1">
      <alignment horizontal="center" vertical="center"/>
    </xf>
    <xf numFmtId="0" fontId="15" fillId="3" borderId="27" xfId="1" applyNumberFormat="1" applyFont="1" applyFill="1" applyBorder="1" applyAlignment="1">
      <alignment horizontal="center" vertical="center" wrapText="1"/>
    </xf>
    <xf numFmtId="0" fontId="15" fillId="5" borderId="27" xfId="1" applyNumberFormat="1" applyFont="1" applyFill="1" applyBorder="1" applyAlignment="1">
      <alignment horizontal="center" vertical="center" wrapText="1"/>
    </xf>
    <xf numFmtId="41" fontId="15" fillId="5" borderId="27" xfId="1" applyFont="1" applyFill="1" applyBorder="1" applyAlignment="1">
      <alignment horizontal="center" vertical="center"/>
    </xf>
    <xf numFmtId="41" fontId="15" fillId="8" borderId="27" xfId="1" applyFont="1" applyFill="1" applyBorder="1" applyAlignment="1">
      <alignment horizontal="center" vertical="center" wrapText="1"/>
    </xf>
    <xf numFmtId="41" fontId="16" fillId="5" borderId="27" xfId="1" applyFont="1" applyFill="1" applyBorder="1" applyAlignment="1">
      <alignment horizontal="center" vertical="center" wrapText="1"/>
    </xf>
    <xf numFmtId="41" fontId="15" fillId="3" borderId="27" xfId="1" applyFont="1" applyFill="1" applyBorder="1" applyAlignment="1">
      <alignment horizontal="center" vertical="center" wrapText="1"/>
    </xf>
    <xf numFmtId="41" fontId="9" fillId="3" borderId="27" xfId="1" applyFont="1" applyFill="1" applyBorder="1" applyAlignment="1">
      <alignment horizontal="center" vertical="center"/>
    </xf>
    <xf numFmtId="41" fontId="17" fillId="0" borderId="25" xfId="1" applyFont="1" applyBorder="1" applyAlignment="1">
      <alignment horizontal="center" vertical="center" shrinkToFit="1"/>
    </xf>
    <xf numFmtId="0" fontId="17" fillId="0" borderId="25" xfId="1" applyNumberFormat="1" applyFont="1" applyBorder="1" applyAlignment="1">
      <alignment horizontal="center" vertical="center" shrinkToFit="1"/>
    </xf>
    <xf numFmtId="41" fontId="17" fillId="0" borderId="25" xfId="1" applyFont="1" applyFill="1" applyBorder="1" applyAlignment="1">
      <alignment horizontal="center" vertical="center" shrinkToFit="1"/>
    </xf>
    <xf numFmtId="41" fontId="17" fillId="0" borderId="25" xfId="1" applyFont="1" applyBorder="1" applyAlignment="1">
      <alignment vertical="center" shrinkToFit="1"/>
    </xf>
    <xf numFmtId="41" fontId="17" fillId="0" borderId="1" xfId="1" applyFont="1" applyBorder="1" applyAlignment="1">
      <alignment horizontal="center" vertical="center" shrinkToFit="1"/>
    </xf>
    <xf numFmtId="0" fontId="17" fillId="0" borderId="1" xfId="1" applyNumberFormat="1" applyFont="1" applyBorder="1" applyAlignment="1">
      <alignment horizontal="center" vertical="center" shrinkToFit="1"/>
    </xf>
    <xf numFmtId="176" fontId="17" fillId="0" borderId="1" xfId="1" applyNumberFormat="1" applyFont="1" applyBorder="1" applyAlignment="1">
      <alignment horizontal="center" vertical="center" shrinkToFit="1"/>
    </xf>
    <xf numFmtId="41" fontId="17" fillId="0" borderId="1" xfId="1" applyFont="1" applyFill="1" applyBorder="1" applyAlignment="1">
      <alignment horizontal="center" vertical="center" shrinkToFit="1"/>
    </xf>
    <xf numFmtId="41" fontId="17" fillId="0" borderId="1" xfId="1" applyFont="1" applyBorder="1" applyAlignment="1">
      <alignment vertical="center" shrinkToFit="1"/>
    </xf>
    <xf numFmtId="41" fontId="17" fillId="0" borderId="10" xfId="1" applyFont="1" applyBorder="1" applyAlignment="1">
      <alignment horizontal="center" vertical="center" shrinkToFit="1"/>
    </xf>
    <xf numFmtId="41" fontId="18" fillId="0" borderId="1" xfId="1" applyFont="1" applyBorder="1" applyAlignment="1">
      <alignment horizontal="center" vertical="center" shrinkToFit="1"/>
    </xf>
    <xf numFmtId="0" fontId="18" fillId="0" borderId="1" xfId="1" applyNumberFormat="1" applyFont="1" applyBorder="1" applyAlignment="1">
      <alignment horizontal="center" vertical="center" shrinkToFit="1"/>
    </xf>
    <xf numFmtId="41" fontId="18" fillId="0" borderId="1" xfId="1" applyFont="1" applyFill="1" applyBorder="1" applyAlignment="1">
      <alignment horizontal="center" vertical="center" shrinkToFit="1"/>
    </xf>
    <xf numFmtId="41" fontId="8" fillId="0" borderId="1" xfId="1" applyFont="1" applyBorder="1" applyAlignment="1">
      <alignment vertical="center" shrinkToFit="1"/>
    </xf>
    <xf numFmtId="41" fontId="8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41" fontId="4" fillId="6" borderId="0" xfId="1" applyFont="1" applyFill="1" applyBorder="1" applyAlignment="1">
      <alignment horizontal="left" vertical="top" wrapText="1"/>
    </xf>
    <xf numFmtId="41" fontId="4" fillId="6" borderId="0" xfId="1" applyFont="1" applyFill="1" applyBorder="1" applyAlignment="1">
      <alignment horizontal="left" vertical="top"/>
    </xf>
    <xf numFmtId="41" fontId="18" fillId="0" borderId="28" xfId="1" applyFont="1" applyBorder="1" applyAlignment="1">
      <alignment horizontal="center" vertical="center" shrinkToFit="1"/>
    </xf>
    <xf numFmtId="41" fontId="18" fillId="0" borderId="9" xfId="1" applyFont="1" applyBorder="1" applyAlignment="1">
      <alignment horizontal="center" vertical="center" shrinkToFit="1"/>
    </xf>
    <xf numFmtId="41" fontId="17" fillId="0" borderId="35" xfId="1" applyFont="1" applyBorder="1" applyAlignment="1">
      <alignment horizontal="center" vertical="center" shrinkToFit="1"/>
    </xf>
    <xf numFmtId="41" fontId="9" fillId="3" borderId="36" xfId="1" applyFont="1" applyFill="1" applyBorder="1" applyAlignment="1">
      <alignment horizontal="center" vertical="center"/>
    </xf>
    <xf numFmtId="41" fontId="17" fillId="0" borderId="37" xfId="1" applyFont="1" applyBorder="1" applyAlignment="1">
      <alignment horizontal="center" vertical="center" shrinkToFit="1"/>
    </xf>
    <xf numFmtId="41" fontId="0" fillId="0" borderId="22" xfId="1" applyFont="1" applyBorder="1" applyAlignment="1">
      <alignment horizontal="center" vertical="center"/>
    </xf>
    <xf numFmtId="41" fontId="0" fillId="0" borderId="23" xfId="1" applyFont="1" applyBorder="1" applyAlignment="1">
      <alignment horizontal="center" vertical="center"/>
    </xf>
    <xf numFmtId="41" fontId="0" fillId="0" borderId="24" xfId="1" applyFont="1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10" xfId="0" applyBorder="1">
      <alignment vertical="center"/>
    </xf>
    <xf numFmtId="41" fontId="0" fillId="0" borderId="19" xfId="1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181" fontId="4" fillId="8" borderId="0" xfId="1" applyNumberFormat="1" applyFont="1" applyFill="1" applyBorder="1" applyAlignment="1">
      <alignment horizontal="left" vertical="top"/>
    </xf>
  </cellXfs>
  <cellStyles count="2">
    <cellStyle name="쉼표 [0]" xfId="1" builtinId="6"/>
    <cellStyle name="표준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0FFE1"/>
      <color rgb="FFF2F2F2"/>
      <color rgb="FFFFFDE7"/>
      <color rgb="FFE5FB9D"/>
      <color rgb="FFFFFCF3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5"/>
  <sheetViews>
    <sheetView tabSelected="1" zoomScale="95" zoomScaleNormal="95" workbookViewId="0">
      <selection activeCell="S6" sqref="S6"/>
    </sheetView>
  </sheetViews>
  <sheetFormatPr defaultRowHeight="16.5" x14ac:dyDescent="0.3"/>
  <cols>
    <col min="1" max="1" width="6.375" customWidth="1"/>
    <col min="2" max="2" width="9.125" style="1" customWidth="1"/>
    <col min="3" max="3" width="10.375" style="1" customWidth="1"/>
    <col min="4" max="4" width="11.75" style="1" customWidth="1"/>
    <col min="5" max="6" width="9.375" style="1" customWidth="1"/>
    <col min="7" max="7" width="14.75" style="1" customWidth="1"/>
    <col min="8" max="8" width="12.5" style="1" customWidth="1"/>
    <col min="9" max="9" width="14.25" style="1" customWidth="1"/>
    <col min="10" max="10" width="11.875" style="1" customWidth="1"/>
    <col min="11" max="11" width="11.125" style="1" customWidth="1"/>
    <col min="12" max="12" width="15" style="1" customWidth="1"/>
    <col min="13" max="13" width="13.75" style="1" customWidth="1"/>
    <col min="14" max="14" width="14.5" bestFit="1" customWidth="1"/>
    <col min="15" max="15" width="10.5" style="2" customWidth="1"/>
    <col min="16" max="16" width="24.875" customWidth="1"/>
    <col min="17" max="17" width="8.75" style="1" customWidth="1"/>
    <col min="18" max="18" width="30.5" customWidth="1"/>
  </cols>
  <sheetData>
    <row r="1" spans="1:21" ht="16.5" customHeight="1" x14ac:dyDescent="0.3">
      <c r="A1" s="3" t="s">
        <v>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1" ht="16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ht="74.25" customHeight="1" x14ac:dyDescent="0.3">
      <c r="A3" s="5" t="s">
        <v>76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1:21" ht="18" thickBot="1" x14ac:dyDescent="0.35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109">
        <f>COUNTA(D10:D60)</f>
        <v>0</v>
      </c>
      <c r="O4" s="95"/>
      <c r="P4" s="95"/>
      <c r="Q4" s="95"/>
      <c r="R4" s="95"/>
    </row>
    <row r="5" spans="1:21" s="1" customFormat="1" ht="57.75" customHeight="1" thickBot="1" x14ac:dyDescent="0.35">
      <c r="A5" s="68" t="s">
        <v>0</v>
      </c>
      <c r="B5" s="69" t="s">
        <v>4</v>
      </c>
      <c r="C5" s="69" t="s">
        <v>5</v>
      </c>
      <c r="D5" s="69" t="s">
        <v>1</v>
      </c>
      <c r="E5" s="69" t="s">
        <v>2</v>
      </c>
      <c r="F5" s="70" t="s">
        <v>9</v>
      </c>
      <c r="G5" s="71" t="s">
        <v>42</v>
      </c>
      <c r="H5" s="72" t="s">
        <v>35</v>
      </c>
      <c r="I5" s="72" t="s">
        <v>36</v>
      </c>
      <c r="J5" s="72" t="s">
        <v>37</v>
      </c>
      <c r="K5" s="72" t="s">
        <v>38</v>
      </c>
      <c r="L5" s="73" t="s">
        <v>78</v>
      </c>
      <c r="M5" s="74" t="s">
        <v>79</v>
      </c>
      <c r="N5" s="75" t="s">
        <v>3</v>
      </c>
      <c r="O5" s="75" t="s">
        <v>8</v>
      </c>
      <c r="P5" s="75" t="s">
        <v>41</v>
      </c>
      <c r="Q5" s="76" t="s">
        <v>10</v>
      </c>
      <c r="R5" s="99" t="s">
        <v>28</v>
      </c>
      <c r="S5" s="101" t="s">
        <v>97</v>
      </c>
      <c r="T5" s="102"/>
      <c r="U5" s="103"/>
    </row>
    <row r="6" spans="1:21" x14ac:dyDescent="0.3">
      <c r="A6" s="96">
        <v>1</v>
      </c>
      <c r="B6" s="77" t="s">
        <v>39</v>
      </c>
      <c r="C6" s="77" t="s">
        <v>40</v>
      </c>
      <c r="D6" s="77" t="s">
        <v>24</v>
      </c>
      <c r="E6" s="77" t="s">
        <v>6</v>
      </c>
      <c r="F6" s="78">
        <v>3.82</v>
      </c>
      <c r="G6" s="78" t="s">
        <v>43</v>
      </c>
      <c r="H6" s="77">
        <v>5000000</v>
      </c>
      <c r="I6" s="77">
        <v>0</v>
      </c>
      <c r="J6" s="77">
        <v>0</v>
      </c>
      <c r="K6" s="77"/>
      <c r="L6" s="77"/>
      <c r="M6" s="77">
        <f>K6+H6+I6+J6</f>
        <v>5000000</v>
      </c>
      <c r="N6" s="79">
        <v>3109000</v>
      </c>
      <c r="O6" s="80">
        <v>621800</v>
      </c>
      <c r="P6" s="79" t="s">
        <v>23</v>
      </c>
      <c r="Q6" s="77" t="s">
        <v>11</v>
      </c>
      <c r="R6" s="100" t="s">
        <v>49</v>
      </c>
      <c r="S6" s="104" t="s">
        <v>98</v>
      </c>
      <c r="T6" s="8" t="s">
        <v>99</v>
      </c>
      <c r="U6" s="105" t="s">
        <v>100</v>
      </c>
    </row>
    <row r="7" spans="1:21" x14ac:dyDescent="0.3">
      <c r="A7" s="97">
        <v>2</v>
      </c>
      <c r="B7" s="77" t="s">
        <v>39</v>
      </c>
      <c r="C7" s="77" t="s">
        <v>40</v>
      </c>
      <c r="D7" s="81" t="s">
        <v>25</v>
      </c>
      <c r="E7" s="81" t="s">
        <v>7</v>
      </c>
      <c r="F7" s="82">
        <v>2.5</v>
      </c>
      <c r="G7" s="78" t="s">
        <v>43</v>
      </c>
      <c r="H7" s="81">
        <v>0</v>
      </c>
      <c r="I7" s="83" t="s">
        <v>45</v>
      </c>
      <c r="J7" s="81">
        <v>10000000</v>
      </c>
      <c r="K7" s="81"/>
      <c r="L7" s="77"/>
      <c r="M7" s="77">
        <f>33836875+J7</f>
        <v>43836875</v>
      </c>
      <c r="N7" s="84">
        <v>3109000</v>
      </c>
      <c r="O7" s="85">
        <v>932700</v>
      </c>
      <c r="P7" s="84" t="s">
        <v>22</v>
      </c>
      <c r="Q7" s="81" t="s">
        <v>12</v>
      </c>
      <c r="R7" s="98" t="s">
        <v>44</v>
      </c>
      <c r="S7" s="104" t="s">
        <v>11</v>
      </c>
      <c r="T7" s="8">
        <f>COUNTIF($Q$10:$Q$60, "상")</f>
        <v>0</v>
      </c>
      <c r="U7" s="105">
        <f>CEILING(SUBSTITUTE(SUBSTITUTE($N$4,"전체인원: ",""),"명","")*0.2, 1)</f>
        <v>0</v>
      </c>
    </row>
    <row r="8" spans="1:21" ht="17.25" thickBot="1" x14ac:dyDescent="0.35">
      <c r="A8" s="97">
        <v>3</v>
      </c>
      <c r="B8" s="77" t="s">
        <v>39</v>
      </c>
      <c r="C8" s="77" t="s">
        <v>40</v>
      </c>
      <c r="D8" s="81" t="s">
        <v>48</v>
      </c>
      <c r="E8" s="81" t="s">
        <v>26</v>
      </c>
      <c r="F8" s="82">
        <v>4.2</v>
      </c>
      <c r="G8" s="78" t="s">
        <v>43</v>
      </c>
      <c r="H8" s="81"/>
      <c r="I8" s="81"/>
      <c r="J8" s="81">
        <v>7200000</v>
      </c>
      <c r="K8" s="81">
        <v>15000000</v>
      </c>
      <c r="L8" s="81"/>
      <c r="M8" s="81">
        <f>K8+H8+I8+J8</f>
        <v>22200000</v>
      </c>
      <c r="N8" s="84">
        <v>3802000</v>
      </c>
      <c r="O8" s="84">
        <v>0</v>
      </c>
      <c r="P8" s="84" t="s">
        <v>29</v>
      </c>
      <c r="Q8" s="81" t="s">
        <v>12</v>
      </c>
      <c r="R8" s="98" t="s">
        <v>50</v>
      </c>
      <c r="S8" s="106" t="s">
        <v>12</v>
      </c>
      <c r="T8" s="107">
        <f>COUNTIF($Q$10:$Q$60, "중")</f>
        <v>0</v>
      </c>
      <c r="U8" s="108">
        <f>CEILING(SUBSTITUTE(SUBSTITUTE($N$4,"전체인원: ",""),"명","")*0.5, 1)</f>
        <v>0</v>
      </c>
    </row>
    <row r="9" spans="1:21" x14ac:dyDescent="0.3">
      <c r="A9" s="97">
        <v>4</v>
      </c>
      <c r="B9" s="77" t="s">
        <v>39</v>
      </c>
      <c r="C9" s="77" t="s">
        <v>40</v>
      </c>
      <c r="D9" s="81" t="s">
        <v>47</v>
      </c>
      <c r="E9" s="81" t="s">
        <v>46</v>
      </c>
      <c r="F9" s="82" t="s">
        <v>27</v>
      </c>
      <c r="G9" s="78" t="s">
        <v>43</v>
      </c>
      <c r="H9" s="81"/>
      <c r="I9" s="81"/>
      <c r="J9" s="81"/>
      <c r="K9" s="81"/>
      <c r="L9" s="81" t="s">
        <v>51</v>
      </c>
      <c r="M9" s="81">
        <f>K9+H9+I9+J9</f>
        <v>0</v>
      </c>
      <c r="N9" s="84">
        <v>3802000</v>
      </c>
      <c r="O9" s="84">
        <v>0</v>
      </c>
      <c r="P9" s="84" t="s">
        <v>29</v>
      </c>
      <c r="Q9" s="81" t="s">
        <v>13</v>
      </c>
      <c r="R9" s="86"/>
      <c r="S9" s="2"/>
    </row>
    <row r="10" spans="1:21" x14ac:dyDescent="0.3">
      <c r="A10" s="87">
        <v>5</v>
      </c>
      <c r="B10" s="87"/>
      <c r="C10" s="87"/>
      <c r="D10" s="87"/>
      <c r="E10" s="87"/>
      <c r="F10" s="88"/>
      <c r="G10" s="88"/>
      <c r="H10" s="87"/>
      <c r="I10" s="87"/>
      <c r="J10" s="87"/>
      <c r="K10" s="87"/>
      <c r="L10" s="87"/>
      <c r="M10" s="87"/>
      <c r="N10" s="89"/>
      <c r="O10" s="90"/>
      <c r="P10" s="89"/>
      <c r="Q10" s="91"/>
      <c r="R10" s="91"/>
      <c r="S10" s="2"/>
    </row>
    <row r="11" spans="1:21" x14ac:dyDescent="0.3">
      <c r="A11" s="87">
        <v>6</v>
      </c>
      <c r="B11" s="87"/>
      <c r="C11" s="87"/>
      <c r="D11" s="87"/>
      <c r="E11" s="87"/>
      <c r="F11" s="88"/>
      <c r="G11" s="88"/>
      <c r="H11" s="87"/>
      <c r="I11" s="87"/>
      <c r="J11" s="87"/>
      <c r="K11" s="87"/>
      <c r="L11" s="87"/>
      <c r="M11" s="87"/>
      <c r="N11" s="89"/>
      <c r="O11" s="90"/>
      <c r="P11" s="89"/>
      <c r="Q11" s="91"/>
      <c r="R11" s="91"/>
      <c r="S11" s="2"/>
    </row>
    <row r="12" spans="1:21" x14ac:dyDescent="0.3">
      <c r="A12" s="87">
        <v>7</v>
      </c>
      <c r="B12" s="87"/>
      <c r="C12" s="87"/>
      <c r="D12" s="87"/>
      <c r="E12" s="87"/>
      <c r="F12" s="88"/>
      <c r="G12" s="88"/>
      <c r="H12" s="87"/>
      <c r="I12" s="87"/>
      <c r="J12" s="87"/>
      <c r="K12" s="87"/>
      <c r="L12" s="87"/>
      <c r="M12" s="87"/>
      <c r="N12" s="89"/>
      <c r="O12" s="90"/>
      <c r="P12" s="89"/>
      <c r="Q12" s="91"/>
      <c r="R12" s="91"/>
      <c r="S12" s="2"/>
    </row>
    <row r="13" spans="1:21" x14ac:dyDescent="0.3">
      <c r="A13" s="87">
        <v>8</v>
      </c>
      <c r="B13" s="87"/>
      <c r="C13" s="87"/>
      <c r="D13" s="87"/>
      <c r="E13" s="87"/>
      <c r="F13" s="88"/>
      <c r="G13" s="88"/>
      <c r="H13" s="87"/>
      <c r="I13" s="87"/>
      <c r="J13" s="87"/>
      <c r="K13" s="87"/>
      <c r="L13" s="87"/>
      <c r="M13" s="87"/>
      <c r="N13" s="89"/>
      <c r="O13" s="90"/>
      <c r="P13" s="89"/>
      <c r="Q13" s="91"/>
      <c r="R13" s="91"/>
      <c r="S13" s="2"/>
    </row>
    <row r="14" spans="1:21" x14ac:dyDescent="0.3">
      <c r="A14" s="87">
        <v>9</v>
      </c>
      <c r="B14" s="87"/>
      <c r="C14" s="87"/>
      <c r="D14" s="87"/>
      <c r="E14" s="87"/>
      <c r="F14" s="88"/>
      <c r="G14" s="88"/>
      <c r="H14" s="87"/>
      <c r="I14" s="87"/>
      <c r="J14" s="87"/>
      <c r="K14" s="87"/>
      <c r="L14" s="87"/>
      <c r="M14" s="87"/>
      <c r="N14" s="89"/>
      <c r="O14" s="90"/>
      <c r="P14" s="89"/>
      <c r="Q14" s="91"/>
      <c r="R14" s="91"/>
      <c r="S14" s="2"/>
    </row>
    <row r="15" spans="1:21" x14ac:dyDescent="0.3">
      <c r="A15" s="87">
        <v>10</v>
      </c>
      <c r="B15" s="87"/>
      <c r="C15" s="87"/>
      <c r="D15" s="87"/>
      <c r="E15" s="87"/>
      <c r="F15" s="88"/>
      <c r="G15" s="88"/>
      <c r="H15" s="87"/>
      <c r="I15" s="87"/>
      <c r="J15" s="87"/>
      <c r="K15" s="87"/>
      <c r="L15" s="87"/>
      <c r="M15" s="87"/>
      <c r="N15" s="91"/>
      <c r="O15" s="90"/>
      <c r="P15" s="91"/>
      <c r="Q15" s="91"/>
      <c r="R15" s="91"/>
      <c r="S15" s="2"/>
    </row>
    <row r="16" spans="1:21" x14ac:dyDescent="0.3">
      <c r="A16" s="87">
        <v>11</v>
      </c>
      <c r="B16" s="87"/>
      <c r="C16" s="87"/>
      <c r="D16" s="87"/>
      <c r="E16" s="87"/>
      <c r="F16" s="88"/>
      <c r="G16" s="88"/>
      <c r="H16" s="87"/>
      <c r="I16" s="87"/>
      <c r="J16" s="87"/>
      <c r="K16" s="87"/>
      <c r="L16" s="87"/>
      <c r="M16" s="87"/>
      <c r="N16" s="89"/>
      <c r="O16" s="90"/>
      <c r="P16" s="89"/>
      <c r="Q16" s="91"/>
      <c r="R16" s="91"/>
      <c r="S16" s="2"/>
    </row>
    <row r="17" spans="1:19" x14ac:dyDescent="0.3">
      <c r="A17" s="87">
        <v>12</v>
      </c>
      <c r="B17" s="87"/>
      <c r="C17" s="87"/>
      <c r="D17" s="87"/>
      <c r="E17" s="87"/>
      <c r="F17" s="88"/>
      <c r="G17" s="88"/>
      <c r="H17" s="87"/>
      <c r="I17" s="87"/>
      <c r="J17" s="87"/>
      <c r="K17" s="87"/>
      <c r="L17" s="87"/>
      <c r="M17" s="87"/>
      <c r="N17" s="89"/>
      <c r="O17" s="90"/>
      <c r="P17" s="89"/>
      <c r="Q17" s="91"/>
      <c r="R17" s="91"/>
      <c r="S17" s="2"/>
    </row>
    <row r="18" spans="1:19" x14ac:dyDescent="0.3">
      <c r="A18" s="87">
        <v>13</v>
      </c>
      <c r="B18" s="87"/>
      <c r="C18" s="87"/>
      <c r="D18" s="87"/>
      <c r="E18" s="87"/>
      <c r="F18" s="88"/>
      <c r="G18" s="88"/>
      <c r="H18" s="87"/>
      <c r="I18" s="87"/>
      <c r="J18" s="87"/>
      <c r="K18" s="87"/>
      <c r="L18" s="87"/>
      <c r="M18" s="87"/>
      <c r="N18" s="89"/>
      <c r="O18" s="90"/>
      <c r="P18" s="89"/>
      <c r="Q18" s="91"/>
      <c r="R18" s="91"/>
      <c r="S18" s="2"/>
    </row>
    <row r="19" spans="1:19" x14ac:dyDescent="0.3">
      <c r="A19" s="87">
        <v>14</v>
      </c>
      <c r="B19" s="87"/>
      <c r="C19" s="87"/>
      <c r="D19" s="87"/>
      <c r="E19" s="87"/>
      <c r="F19" s="88"/>
      <c r="G19" s="88"/>
      <c r="H19" s="87"/>
      <c r="I19" s="87"/>
      <c r="J19" s="87"/>
      <c r="K19" s="87"/>
      <c r="L19" s="87"/>
      <c r="M19" s="87"/>
      <c r="N19" s="89"/>
      <c r="O19" s="90"/>
      <c r="P19" s="89"/>
      <c r="Q19" s="91"/>
      <c r="R19" s="91"/>
      <c r="S19" s="2"/>
    </row>
    <row r="20" spans="1:19" x14ac:dyDescent="0.3">
      <c r="A20" s="87">
        <v>15</v>
      </c>
      <c r="B20" s="87"/>
      <c r="C20" s="87"/>
      <c r="D20" s="87"/>
      <c r="E20" s="87"/>
      <c r="F20" s="88"/>
      <c r="G20" s="88"/>
      <c r="H20" s="87"/>
      <c r="I20" s="87"/>
      <c r="J20" s="87"/>
      <c r="K20" s="87"/>
      <c r="L20" s="87"/>
      <c r="M20" s="87"/>
      <c r="N20" s="89"/>
      <c r="O20" s="90"/>
      <c r="P20" s="89"/>
      <c r="Q20" s="91"/>
      <c r="R20" s="91"/>
      <c r="S20" s="2"/>
    </row>
    <row r="21" spans="1:19" x14ac:dyDescent="0.3">
      <c r="A21" s="87">
        <v>16</v>
      </c>
      <c r="B21" s="87"/>
      <c r="C21" s="87"/>
      <c r="D21" s="87"/>
      <c r="E21" s="87"/>
      <c r="F21" s="88"/>
      <c r="G21" s="88"/>
      <c r="H21" s="87"/>
      <c r="I21" s="87"/>
      <c r="J21" s="87"/>
      <c r="K21" s="87"/>
      <c r="L21" s="87"/>
      <c r="M21" s="87"/>
      <c r="N21" s="89"/>
      <c r="O21" s="90"/>
      <c r="P21" s="89"/>
      <c r="Q21" s="91"/>
      <c r="R21" s="91"/>
      <c r="S21" s="2"/>
    </row>
    <row r="22" spans="1:19" x14ac:dyDescent="0.3">
      <c r="A22" s="87">
        <v>17</v>
      </c>
      <c r="B22" s="87"/>
      <c r="C22" s="87"/>
      <c r="D22" s="87"/>
      <c r="E22" s="87"/>
      <c r="F22" s="88"/>
      <c r="G22" s="88"/>
      <c r="H22" s="87"/>
      <c r="I22" s="87"/>
      <c r="J22" s="87"/>
      <c r="K22" s="87"/>
      <c r="L22" s="87"/>
      <c r="M22" s="87"/>
      <c r="N22" s="89"/>
      <c r="O22" s="90"/>
      <c r="P22" s="89"/>
      <c r="Q22" s="91"/>
      <c r="R22" s="91"/>
      <c r="S22" s="2"/>
    </row>
    <row r="23" spans="1:19" x14ac:dyDescent="0.3">
      <c r="A23" s="87">
        <v>18</v>
      </c>
      <c r="B23" s="87"/>
      <c r="C23" s="87"/>
      <c r="D23" s="87"/>
      <c r="E23" s="87"/>
      <c r="F23" s="88"/>
      <c r="G23" s="88"/>
      <c r="H23" s="87"/>
      <c r="I23" s="87"/>
      <c r="J23" s="87"/>
      <c r="K23" s="87"/>
      <c r="L23" s="87"/>
      <c r="M23" s="87"/>
      <c r="N23" s="89"/>
      <c r="O23" s="90"/>
      <c r="P23" s="89"/>
      <c r="Q23" s="91"/>
      <c r="R23" s="91"/>
      <c r="S23" s="2"/>
    </row>
    <row r="24" spans="1:19" x14ac:dyDescent="0.3">
      <c r="A24" s="87">
        <v>19</v>
      </c>
      <c r="B24" s="87"/>
      <c r="C24" s="87"/>
      <c r="D24" s="87"/>
      <c r="E24" s="87"/>
      <c r="F24" s="88"/>
      <c r="G24" s="88"/>
      <c r="H24" s="87"/>
      <c r="I24" s="87"/>
      <c r="J24" s="87"/>
      <c r="K24" s="87"/>
      <c r="L24" s="87"/>
      <c r="M24" s="87"/>
      <c r="N24" s="89"/>
      <c r="O24" s="90"/>
      <c r="P24" s="89"/>
      <c r="Q24" s="91"/>
      <c r="R24" s="91"/>
      <c r="S24" s="2"/>
    </row>
    <row r="25" spans="1:19" x14ac:dyDescent="0.3">
      <c r="A25" s="87">
        <v>20</v>
      </c>
      <c r="B25" s="87"/>
      <c r="C25" s="87"/>
      <c r="D25" s="87"/>
      <c r="E25" s="87"/>
      <c r="F25" s="88"/>
      <c r="G25" s="88"/>
      <c r="H25" s="87"/>
      <c r="I25" s="87"/>
      <c r="J25" s="87"/>
      <c r="K25" s="87"/>
      <c r="L25" s="87"/>
      <c r="M25" s="87"/>
      <c r="N25" s="89"/>
      <c r="O25" s="90"/>
      <c r="P25" s="89"/>
      <c r="Q25" s="91"/>
      <c r="R25" s="91"/>
      <c r="S25" s="2"/>
    </row>
    <row r="26" spans="1:19" x14ac:dyDescent="0.3">
      <c r="A26" s="87">
        <v>21</v>
      </c>
      <c r="B26" s="92"/>
      <c r="C26" s="92"/>
      <c r="D26" s="87"/>
      <c r="E26" s="92"/>
      <c r="F26" s="92"/>
      <c r="G26" s="92"/>
      <c r="H26" s="92"/>
      <c r="I26" s="92"/>
      <c r="J26" s="92"/>
      <c r="K26" s="92"/>
      <c r="L26" s="92"/>
      <c r="M26" s="92"/>
      <c r="N26" s="93"/>
      <c r="O26" s="90"/>
      <c r="P26" s="93"/>
      <c r="Q26" s="91"/>
      <c r="R26" s="93"/>
    </row>
    <row r="27" spans="1:19" x14ac:dyDescent="0.3">
      <c r="A27" s="87">
        <v>22</v>
      </c>
      <c r="B27" s="92"/>
      <c r="C27" s="92"/>
      <c r="D27" s="87"/>
      <c r="E27" s="92"/>
      <c r="F27" s="92"/>
      <c r="G27" s="92"/>
      <c r="H27" s="92"/>
      <c r="I27" s="92"/>
      <c r="J27" s="92"/>
      <c r="K27" s="92"/>
      <c r="L27" s="92"/>
      <c r="M27" s="92"/>
      <c r="N27" s="93"/>
      <c r="O27" s="90"/>
      <c r="P27" s="93"/>
      <c r="Q27" s="92"/>
      <c r="R27" s="93"/>
    </row>
    <row r="28" spans="1:19" x14ac:dyDescent="0.3">
      <c r="A28" s="87">
        <v>23</v>
      </c>
      <c r="B28" s="92"/>
      <c r="C28" s="92"/>
      <c r="D28" s="87"/>
      <c r="E28" s="92"/>
      <c r="F28" s="92"/>
      <c r="G28" s="92"/>
      <c r="H28" s="92"/>
      <c r="I28" s="92"/>
      <c r="J28" s="92"/>
      <c r="K28" s="92"/>
      <c r="L28" s="92"/>
      <c r="M28" s="92"/>
      <c r="N28" s="93"/>
      <c r="O28" s="90"/>
      <c r="P28" s="93"/>
      <c r="Q28" s="92"/>
      <c r="R28" s="93"/>
    </row>
    <row r="29" spans="1:19" x14ac:dyDescent="0.3">
      <c r="A29" s="87">
        <v>24</v>
      </c>
      <c r="B29" s="92"/>
      <c r="C29" s="92"/>
      <c r="D29" s="87"/>
      <c r="E29" s="92"/>
      <c r="F29" s="92"/>
      <c r="G29" s="92"/>
      <c r="H29" s="92"/>
      <c r="I29" s="92"/>
      <c r="J29" s="92"/>
      <c r="K29" s="92"/>
      <c r="L29" s="92"/>
      <c r="M29" s="92"/>
      <c r="N29" s="93"/>
      <c r="O29" s="90"/>
      <c r="P29" s="93"/>
      <c r="Q29" s="92"/>
      <c r="R29" s="93"/>
    </row>
    <row r="30" spans="1:19" x14ac:dyDescent="0.3">
      <c r="A30" s="87">
        <v>25</v>
      </c>
      <c r="B30" s="92"/>
      <c r="C30" s="92"/>
      <c r="D30" s="87"/>
      <c r="E30" s="92"/>
      <c r="F30" s="92"/>
      <c r="G30" s="92"/>
      <c r="H30" s="92"/>
      <c r="I30" s="92"/>
      <c r="J30" s="92"/>
      <c r="K30" s="92"/>
      <c r="L30" s="92"/>
      <c r="M30" s="92"/>
      <c r="N30" s="93"/>
      <c r="O30" s="90"/>
      <c r="P30" s="93"/>
      <c r="Q30" s="92"/>
      <c r="R30" s="93"/>
    </row>
    <row r="31" spans="1:19" x14ac:dyDescent="0.3">
      <c r="A31" s="87">
        <v>26</v>
      </c>
      <c r="B31" s="92"/>
      <c r="C31" s="92"/>
      <c r="D31" s="87"/>
      <c r="E31" s="92"/>
      <c r="F31" s="92"/>
      <c r="G31" s="92"/>
      <c r="H31" s="92"/>
      <c r="I31" s="92"/>
      <c r="J31" s="92"/>
      <c r="K31" s="92"/>
      <c r="L31" s="92"/>
      <c r="M31" s="92"/>
      <c r="N31" s="93"/>
      <c r="O31" s="90"/>
      <c r="P31" s="93"/>
      <c r="Q31" s="92"/>
      <c r="R31" s="93"/>
    </row>
    <row r="32" spans="1:19" x14ac:dyDescent="0.3">
      <c r="A32" s="87">
        <v>27</v>
      </c>
      <c r="B32" s="92"/>
      <c r="C32" s="92"/>
      <c r="D32" s="87"/>
      <c r="E32" s="92"/>
      <c r="F32" s="92"/>
      <c r="G32" s="92"/>
      <c r="H32" s="92"/>
      <c r="I32" s="92"/>
      <c r="J32" s="92"/>
      <c r="K32" s="92"/>
      <c r="L32" s="92"/>
      <c r="M32" s="92"/>
      <c r="N32" s="93"/>
      <c r="O32" s="90"/>
      <c r="P32" s="93"/>
      <c r="Q32" s="92"/>
      <c r="R32" s="93"/>
    </row>
    <row r="33" spans="1:18" x14ac:dyDescent="0.3">
      <c r="A33" s="87">
        <v>28</v>
      </c>
      <c r="B33" s="92"/>
      <c r="C33" s="92"/>
      <c r="D33" s="87"/>
      <c r="E33" s="92"/>
      <c r="F33" s="92"/>
      <c r="G33" s="92"/>
      <c r="H33" s="92"/>
      <c r="I33" s="92"/>
      <c r="J33" s="92"/>
      <c r="K33" s="92"/>
      <c r="L33" s="92"/>
      <c r="M33" s="92"/>
      <c r="N33" s="93"/>
      <c r="O33" s="90"/>
      <c r="P33" s="93"/>
      <c r="Q33" s="92"/>
      <c r="R33" s="93"/>
    </row>
    <row r="34" spans="1:18" x14ac:dyDescent="0.3">
      <c r="A34" s="87">
        <v>29</v>
      </c>
      <c r="B34" s="92"/>
      <c r="C34" s="92"/>
      <c r="D34" s="87"/>
      <c r="E34" s="92"/>
      <c r="F34" s="92"/>
      <c r="G34" s="92"/>
      <c r="H34" s="92"/>
      <c r="I34" s="92"/>
      <c r="J34" s="92"/>
      <c r="K34" s="92"/>
      <c r="L34" s="92"/>
      <c r="M34" s="92"/>
      <c r="N34" s="93"/>
      <c r="O34" s="90"/>
      <c r="P34" s="93"/>
      <c r="Q34" s="92"/>
      <c r="R34" s="93"/>
    </row>
    <row r="35" spans="1:18" x14ac:dyDescent="0.3">
      <c r="A35" s="87">
        <v>30</v>
      </c>
      <c r="B35" s="92"/>
      <c r="C35" s="92"/>
      <c r="D35" s="87"/>
      <c r="E35" s="92"/>
      <c r="F35" s="92"/>
      <c r="G35" s="92"/>
      <c r="H35" s="92"/>
      <c r="I35" s="92"/>
      <c r="J35" s="92"/>
      <c r="K35" s="92"/>
      <c r="L35" s="92"/>
      <c r="M35" s="92"/>
      <c r="N35" s="93"/>
      <c r="O35" s="90"/>
      <c r="P35" s="93"/>
      <c r="Q35" s="92"/>
      <c r="R35" s="93"/>
    </row>
    <row r="36" spans="1:18" x14ac:dyDescent="0.3">
      <c r="A36" s="87">
        <v>31</v>
      </c>
      <c r="B36" s="92"/>
      <c r="C36" s="92"/>
      <c r="D36" s="87"/>
      <c r="E36" s="92"/>
      <c r="F36" s="92"/>
      <c r="G36" s="92"/>
      <c r="H36" s="92"/>
      <c r="I36" s="92"/>
      <c r="J36" s="92"/>
      <c r="K36" s="92"/>
      <c r="L36" s="92"/>
      <c r="M36" s="92"/>
      <c r="N36" s="93"/>
      <c r="O36" s="90"/>
      <c r="P36" s="93"/>
      <c r="Q36" s="92"/>
      <c r="R36" s="93"/>
    </row>
    <row r="37" spans="1:18" x14ac:dyDescent="0.3">
      <c r="A37" s="87">
        <v>32</v>
      </c>
      <c r="B37" s="92"/>
      <c r="C37" s="92"/>
      <c r="D37" s="87"/>
      <c r="E37" s="92"/>
      <c r="F37" s="92"/>
      <c r="G37" s="92"/>
      <c r="H37" s="92"/>
      <c r="I37" s="92"/>
      <c r="J37" s="92"/>
      <c r="K37" s="92"/>
      <c r="L37" s="92"/>
      <c r="M37" s="92"/>
      <c r="N37" s="93"/>
      <c r="O37" s="90"/>
      <c r="P37" s="93"/>
      <c r="Q37" s="92"/>
      <c r="R37" s="93"/>
    </row>
    <row r="38" spans="1:18" x14ac:dyDescent="0.3">
      <c r="A38" s="87">
        <v>33</v>
      </c>
      <c r="B38" s="92"/>
      <c r="C38" s="92"/>
      <c r="D38" s="87"/>
      <c r="E38" s="92"/>
      <c r="F38" s="92"/>
      <c r="G38" s="92"/>
      <c r="H38" s="92"/>
      <c r="I38" s="92"/>
      <c r="J38" s="92"/>
      <c r="K38" s="92"/>
      <c r="L38" s="92"/>
      <c r="M38" s="92"/>
      <c r="N38" s="93"/>
      <c r="O38" s="90"/>
      <c r="P38" s="93"/>
      <c r="Q38" s="92"/>
      <c r="R38" s="93"/>
    </row>
    <row r="39" spans="1:18" x14ac:dyDescent="0.3">
      <c r="A39" s="87">
        <v>34</v>
      </c>
      <c r="B39" s="92"/>
      <c r="C39" s="92"/>
      <c r="D39" s="87"/>
      <c r="E39" s="92"/>
      <c r="F39" s="92"/>
      <c r="G39" s="92"/>
      <c r="H39" s="92"/>
      <c r="I39" s="92"/>
      <c r="J39" s="92"/>
      <c r="K39" s="92"/>
      <c r="L39" s="92"/>
      <c r="M39" s="92"/>
      <c r="N39" s="93"/>
      <c r="O39" s="90"/>
      <c r="P39" s="93"/>
      <c r="Q39" s="92"/>
      <c r="R39" s="93"/>
    </row>
    <row r="40" spans="1:18" x14ac:dyDescent="0.3">
      <c r="A40" s="87">
        <v>35</v>
      </c>
      <c r="B40" s="92"/>
      <c r="C40" s="92"/>
      <c r="D40" s="87"/>
      <c r="E40" s="92"/>
      <c r="F40" s="92"/>
      <c r="G40" s="92"/>
      <c r="H40" s="92"/>
      <c r="I40" s="92"/>
      <c r="J40" s="92"/>
      <c r="K40" s="92"/>
      <c r="L40" s="92"/>
      <c r="M40" s="92"/>
      <c r="N40" s="93"/>
      <c r="O40" s="90"/>
      <c r="P40" s="93"/>
      <c r="Q40" s="92"/>
      <c r="R40" s="93"/>
    </row>
    <row r="41" spans="1:18" x14ac:dyDescent="0.3">
      <c r="A41" s="87">
        <v>36</v>
      </c>
      <c r="B41" s="92"/>
      <c r="C41" s="92"/>
      <c r="D41" s="87"/>
      <c r="E41" s="92"/>
      <c r="F41" s="92"/>
      <c r="G41" s="92"/>
      <c r="H41" s="92"/>
      <c r="I41" s="92"/>
      <c r="J41" s="92"/>
      <c r="K41" s="92"/>
      <c r="L41" s="92"/>
      <c r="M41" s="92"/>
      <c r="N41" s="93"/>
      <c r="O41" s="90"/>
      <c r="P41" s="93"/>
      <c r="Q41" s="92"/>
      <c r="R41" s="93"/>
    </row>
    <row r="42" spans="1:18" x14ac:dyDescent="0.3">
      <c r="A42" s="87">
        <v>37</v>
      </c>
      <c r="B42" s="92"/>
      <c r="C42" s="92"/>
      <c r="D42" s="87"/>
      <c r="E42" s="92"/>
      <c r="F42" s="92"/>
      <c r="G42" s="92"/>
      <c r="H42" s="92"/>
      <c r="I42" s="92"/>
      <c r="J42" s="92"/>
      <c r="K42" s="92"/>
      <c r="L42" s="92"/>
      <c r="M42" s="92"/>
      <c r="N42" s="93"/>
      <c r="O42" s="90"/>
      <c r="P42" s="93"/>
      <c r="Q42" s="92"/>
      <c r="R42" s="93"/>
    </row>
    <row r="43" spans="1:18" x14ac:dyDescent="0.3">
      <c r="A43" s="87">
        <v>38</v>
      </c>
      <c r="B43" s="92"/>
      <c r="C43" s="92"/>
      <c r="D43" s="87"/>
      <c r="E43" s="92"/>
      <c r="F43" s="92"/>
      <c r="G43" s="92"/>
      <c r="H43" s="92"/>
      <c r="I43" s="92"/>
      <c r="J43" s="92"/>
      <c r="K43" s="92"/>
      <c r="L43" s="92"/>
      <c r="M43" s="92"/>
      <c r="N43" s="93"/>
      <c r="O43" s="90"/>
      <c r="P43" s="93"/>
      <c r="Q43" s="92"/>
      <c r="R43" s="93"/>
    </row>
    <row r="44" spans="1:18" x14ac:dyDescent="0.3">
      <c r="A44" s="87">
        <v>39</v>
      </c>
      <c r="B44" s="92"/>
      <c r="C44" s="92"/>
      <c r="D44" s="87"/>
      <c r="E44" s="92"/>
      <c r="F44" s="92"/>
      <c r="G44" s="92"/>
      <c r="H44" s="92"/>
      <c r="I44" s="92"/>
      <c r="J44" s="92"/>
      <c r="K44" s="92"/>
      <c r="L44" s="92"/>
      <c r="M44" s="92"/>
      <c r="N44" s="93"/>
      <c r="O44" s="90"/>
      <c r="P44" s="93"/>
      <c r="Q44" s="92"/>
      <c r="R44" s="93"/>
    </row>
    <row r="45" spans="1:18" x14ac:dyDescent="0.3">
      <c r="A45" s="87">
        <v>40</v>
      </c>
      <c r="B45" s="92"/>
      <c r="C45" s="92"/>
      <c r="D45" s="87"/>
      <c r="E45" s="92"/>
      <c r="F45" s="92"/>
      <c r="G45" s="92"/>
      <c r="H45" s="92"/>
      <c r="I45" s="92"/>
      <c r="J45" s="92"/>
      <c r="K45" s="92"/>
      <c r="L45" s="92"/>
      <c r="M45" s="92"/>
      <c r="N45" s="93"/>
      <c r="O45" s="90"/>
      <c r="P45" s="93"/>
      <c r="Q45" s="92"/>
      <c r="R45" s="93"/>
    </row>
  </sheetData>
  <mergeCells count="3">
    <mergeCell ref="A1:R2"/>
    <mergeCell ref="A3:R3"/>
    <mergeCell ref="S5:U5"/>
  </mergeCells>
  <phoneticPr fontId="1" type="noConversion"/>
  <conditionalFormatting sqref="Q10:Q60">
    <cfRule type="expression" dxfId="4" priority="4">
      <formula>AND(Q10="상", COUNTIF($Q$10:$Q$60, "상") &gt; ROUNDUP(전체인원 * 0.2, 0))</formula>
    </cfRule>
    <cfRule type="expression" dxfId="5" priority="3">
      <formula>AND(Q10="중", COUNTIF($Q$10:$Q$60, "중") &gt; ROUNDUP(전체인원 * 0.5, 0))</formula>
    </cfRule>
    <cfRule type="expression" dxfId="6" priority="2">
      <formula>AND(Q1048536="상", COUNTIF($Q$10:$Q$60, "상") &gt; ROUNDUP(전체인원 * 0.2, 0))</formula>
    </cfRule>
    <cfRule type="expression" dxfId="3" priority="1">
      <formula>AND(Q1048536="중", COUNTIF($Q$10:$Q$60, "중") &gt; ROUNDUP(전체인원 * 0.5, 0))</formula>
    </cfRule>
  </conditionalFormatting>
  <dataValidations count="1">
    <dataValidation type="custom" allowBlank="1" showInputMessage="1" showErrorMessage="1" sqref="Q10:Q60" xr:uid="{9003535E-FFB1-4897-AFFD-490EC46F4070}">
      <formula1>IF(Q1048536="상", COUNTIF($Q$10:$Q$60, "상") &lt;= CEILING((SUBSTITUTE(SUBSTITUTE($N$4, "전체인원: ", ""), "명", "")*1)*0.2, 1),  IF(Q1048536="중", COUNTIF($Q$10:$Q$60, "중") &lt;= CEILING((SUBSTITUTE(SUBSTITUTE($N$4, "전체인원: ", ""), "명", "")*1)*0.5, 1), TRUE))</formula1>
    </dataValidation>
  </dataValidations>
  <pageMargins left="0.25" right="0.25" top="0.75" bottom="0.75" header="0.3" footer="0.3"/>
  <pageSetup paperSize="9" scale="55" orientation="landscape" r:id="rId1"/>
  <ignoredErrors>
    <ignoredError sqref="M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L34"/>
  <sheetViews>
    <sheetView zoomScale="110" zoomScaleNormal="110" workbookViewId="0">
      <selection activeCell="I20" sqref="I20"/>
    </sheetView>
  </sheetViews>
  <sheetFormatPr defaultRowHeight="16.5" x14ac:dyDescent="0.3"/>
  <cols>
    <col min="1" max="1" width="2.5" customWidth="1"/>
    <col min="3" max="3" width="37.25" customWidth="1"/>
    <col min="4" max="4" width="30.5" customWidth="1"/>
    <col min="5" max="5" width="4.125" customWidth="1"/>
    <col min="6" max="6" width="9.625" bestFit="1" customWidth="1"/>
    <col min="7" max="7" width="10" customWidth="1"/>
    <col min="8" max="8" width="61" customWidth="1"/>
    <col min="9" max="9" width="4.75" customWidth="1"/>
    <col min="10" max="11" width="9.625" customWidth="1"/>
    <col min="12" max="12" width="23.25" customWidth="1"/>
  </cols>
  <sheetData>
    <row r="1" spans="2:12" ht="16.5" customHeight="1" x14ac:dyDescent="0.3">
      <c r="B1" s="50" t="s">
        <v>56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2:12" ht="16.5" customHeight="1" x14ac:dyDescent="0.3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2" ht="17.25" thickBot="1" x14ac:dyDescent="0.3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12" ht="17.25" x14ac:dyDescent="0.3">
      <c r="B4" s="9" t="s">
        <v>52</v>
      </c>
      <c r="C4" s="10"/>
      <c r="D4" s="11"/>
      <c r="E4" s="34"/>
      <c r="F4" s="67" t="s">
        <v>96</v>
      </c>
      <c r="G4" s="67"/>
      <c r="H4" s="67"/>
      <c r="I4" s="34"/>
      <c r="J4" s="35" t="s">
        <v>80</v>
      </c>
      <c r="K4" s="36"/>
      <c r="L4" s="37"/>
    </row>
    <row r="5" spans="2:12" ht="16.5" customHeight="1" x14ac:dyDescent="0.3">
      <c r="B5" s="12" t="s">
        <v>54</v>
      </c>
      <c r="C5" s="13"/>
      <c r="D5" s="14"/>
      <c r="E5" s="34"/>
      <c r="F5" s="19" t="s">
        <v>19</v>
      </c>
      <c r="G5" s="51" t="s">
        <v>94</v>
      </c>
      <c r="H5" s="51"/>
      <c r="I5" s="34"/>
      <c r="J5" s="52" t="s">
        <v>62</v>
      </c>
      <c r="K5" s="53"/>
      <c r="L5" s="54" t="s">
        <v>63</v>
      </c>
    </row>
    <row r="6" spans="2:12" ht="16.5" customHeight="1" x14ac:dyDescent="0.3">
      <c r="B6" s="15" t="s">
        <v>15</v>
      </c>
      <c r="C6" s="16" t="s">
        <v>14</v>
      </c>
      <c r="D6" s="17" t="s">
        <v>31</v>
      </c>
      <c r="E6" s="34"/>
      <c r="F6" s="19" t="s">
        <v>20</v>
      </c>
      <c r="G6" s="51" t="s">
        <v>21</v>
      </c>
      <c r="H6" s="51"/>
      <c r="I6" s="34"/>
      <c r="J6" s="55" t="s">
        <v>64</v>
      </c>
      <c r="K6" s="56"/>
      <c r="L6" s="57" t="s">
        <v>75</v>
      </c>
    </row>
    <row r="7" spans="2:12" x14ac:dyDescent="0.3">
      <c r="B7" s="18" t="s">
        <v>11</v>
      </c>
      <c r="C7" s="19" t="s">
        <v>16</v>
      </c>
      <c r="D7" s="20">
        <v>0.2</v>
      </c>
      <c r="E7" s="34"/>
      <c r="F7" s="39" t="s">
        <v>57</v>
      </c>
      <c r="G7" s="51" t="s">
        <v>58</v>
      </c>
      <c r="H7" s="51"/>
      <c r="I7" s="34"/>
      <c r="J7" s="55" t="s">
        <v>65</v>
      </c>
      <c r="K7" s="56"/>
      <c r="L7" s="57" t="s">
        <v>81</v>
      </c>
    </row>
    <row r="8" spans="2:12" x14ac:dyDescent="0.3">
      <c r="B8" s="18" t="s">
        <v>12</v>
      </c>
      <c r="C8" s="19" t="s">
        <v>17</v>
      </c>
      <c r="D8" s="21">
        <v>0.5</v>
      </c>
      <c r="E8" s="34"/>
      <c r="F8" s="39"/>
      <c r="G8" s="58" t="s">
        <v>91</v>
      </c>
      <c r="H8" s="59"/>
      <c r="I8" s="34"/>
      <c r="J8" s="55" t="s">
        <v>66</v>
      </c>
      <c r="K8" s="56"/>
      <c r="L8" s="57" t="s">
        <v>82</v>
      </c>
    </row>
    <row r="9" spans="2:12" ht="16.5" customHeight="1" x14ac:dyDescent="0.3">
      <c r="B9" s="22" t="s">
        <v>13</v>
      </c>
      <c r="C9" s="23" t="s">
        <v>18</v>
      </c>
      <c r="D9" s="24">
        <v>1</v>
      </c>
      <c r="E9" s="34"/>
      <c r="F9" s="60" t="s">
        <v>59</v>
      </c>
      <c r="G9" s="61" t="s">
        <v>95</v>
      </c>
      <c r="H9" s="61"/>
      <c r="I9" s="34"/>
      <c r="J9" s="55" t="s">
        <v>67</v>
      </c>
      <c r="K9" s="56"/>
      <c r="L9" s="57" t="s">
        <v>83</v>
      </c>
    </row>
    <row r="10" spans="2:12" ht="17.25" thickBot="1" x14ac:dyDescent="0.35">
      <c r="B10" s="25" t="s">
        <v>32</v>
      </c>
      <c r="C10" s="26"/>
      <c r="D10" s="27"/>
      <c r="E10" s="34"/>
      <c r="F10" s="60"/>
      <c r="G10" s="61"/>
      <c r="H10" s="61"/>
      <c r="I10" s="34"/>
      <c r="J10" s="55" t="s">
        <v>68</v>
      </c>
      <c r="K10" s="56"/>
      <c r="L10" s="57" t="s">
        <v>84</v>
      </c>
    </row>
    <row r="11" spans="2:12" ht="16.5" customHeight="1" x14ac:dyDescent="0.3">
      <c r="B11" s="28" t="s">
        <v>55</v>
      </c>
      <c r="C11" s="29"/>
      <c r="D11" s="30"/>
      <c r="E11" s="34"/>
      <c r="F11" s="60" t="s">
        <v>60</v>
      </c>
      <c r="G11" s="61" t="s">
        <v>61</v>
      </c>
      <c r="H11" s="61"/>
      <c r="I11" s="34"/>
      <c r="J11" s="55" t="s">
        <v>69</v>
      </c>
      <c r="K11" s="56"/>
      <c r="L11" s="57" t="s">
        <v>85</v>
      </c>
    </row>
    <row r="12" spans="2:12" ht="17.25" thickBot="1" x14ac:dyDescent="0.35">
      <c r="B12" s="31"/>
      <c r="C12" s="32"/>
      <c r="D12" s="33"/>
      <c r="E12" s="34"/>
      <c r="F12" s="60"/>
      <c r="G12" s="61"/>
      <c r="H12" s="61"/>
      <c r="I12" s="34"/>
      <c r="J12" s="55" t="s">
        <v>70</v>
      </c>
      <c r="K12" s="56"/>
      <c r="L12" s="57" t="s">
        <v>86</v>
      </c>
    </row>
    <row r="13" spans="2:12" ht="17.25" customHeight="1" thickBot="1" x14ac:dyDescent="0.35">
      <c r="B13" s="34"/>
      <c r="C13" s="34"/>
      <c r="D13" s="34"/>
      <c r="E13" s="34"/>
      <c r="F13" s="62" t="s">
        <v>92</v>
      </c>
      <c r="G13" s="62"/>
      <c r="H13" s="62"/>
      <c r="I13" s="34"/>
      <c r="J13" s="55" t="s">
        <v>71</v>
      </c>
      <c r="K13" s="56"/>
      <c r="L13" s="57" t="s">
        <v>87</v>
      </c>
    </row>
    <row r="14" spans="2:12" ht="17.25" x14ac:dyDescent="0.3">
      <c r="B14" s="35" t="s">
        <v>33</v>
      </c>
      <c r="C14" s="36"/>
      <c r="D14" s="37"/>
      <c r="E14" s="34"/>
      <c r="F14" s="34"/>
      <c r="G14" s="34"/>
      <c r="H14" s="34"/>
      <c r="I14" s="34"/>
      <c r="J14" s="55" t="s">
        <v>72</v>
      </c>
      <c r="K14" s="56"/>
      <c r="L14" s="57" t="s">
        <v>88</v>
      </c>
    </row>
    <row r="15" spans="2:12" ht="17.25" customHeight="1" x14ac:dyDescent="0.3">
      <c r="B15" s="38" t="s">
        <v>93</v>
      </c>
      <c r="C15" s="39"/>
      <c r="D15" s="40"/>
      <c r="E15" s="34"/>
      <c r="F15" s="34"/>
      <c r="G15" s="34"/>
      <c r="H15" s="34"/>
      <c r="I15" s="34"/>
      <c r="J15" s="55" t="s">
        <v>73</v>
      </c>
      <c r="K15" s="56"/>
      <c r="L15" s="57" t="s">
        <v>89</v>
      </c>
    </row>
    <row r="16" spans="2:12" ht="17.25" thickBot="1" x14ac:dyDescent="0.35">
      <c r="B16" s="41" t="s">
        <v>53</v>
      </c>
      <c r="C16" s="42"/>
      <c r="D16" s="43"/>
      <c r="E16" s="34"/>
      <c r="F16" s="34"/>
      <c r="G16" s="34"/>
      <c r="H16" s="34"/>
      <c r="I16" s="34"/>
      <c r="J16" s="63" t="s">
        <v>74</v>
      </c>
      <c r="K16" s="64"/>
      <c r="L16" s="65" t="s">
        <v>90</v>
      </c>
    </row>
    <row r="17" spans="2:12" ht="17.25" thickBot="1" x14ac:dyDescent="0.35">
      <c r="B17" s="34"/>
      <c r="C17" s="34"/>
      <c r="D17" s="34"/>
      <c r="E17" s="34"/>
      <c r="F17" s="34"/>
      <c r="G17" s="34"/>
      <c r="H17" s="34"/>
      <c r="I17" s="34"/>
      <c r="J17" s="66"/>
      <c r="K17" s="66"/>
      <c r="L17" s="66"/>
    </row>
    <row r="18" spans="2:12" ht="17.25" x14ac:dyDescent="0.3">
      <c r="B18" s="35" t="s">
        <v>30</v>
      </c>
      <c r="C18" s="36"/>
      <c r="D18" s="37"/>
      <c r="E18" s="34"/>
      <c r="F18" s="34"/>
      <c r="G18" s="34"/>
      <c r="H18" s="34"/>
      <c r="I18" s="34"/>
      <c r="J18" s="34"/>
      <c r="K18" s="34"/>
      <c r="L18" s="34"/>
    </row>
    <row r="19" spans="2:12" ht="16.5" customHeight="1" x14ac:dyDescent="0.3">
      <c r="B19" s="44" t="s">
        <v>34</v>
      </c>
      <c r="C19" s="45"/>
      <c r="D19" s="46"/>
      <c r="E19" s="34"/>
      <c r="F19" s="34"/>
      <c r="G19" s="34"/>
      <c r="H19" s="34"/>
      <c r="I19" s="34"/>
      <c r="J19" s="34"/>
      <c r="K19" s="34"/>
      <c r="L19" s="34"/>
    </row>
    <row r="20" spans="2:12" ht="17.25" customHeight="1" thickBot="1" x14ac:dyDescent="0.35">
      <c r="B20" s="47"/>
      <c r="C20" s="48"/>
      <c r="D20" s="49"/>
      <c r="E20" s="34"/>
      <c r="F20" s="34"/>
      <c r="G20" s="34"/>
      <c r="H20" s="34"/>
      <c r="I20" s="34"/>
      <c r="J20" s="34"/>
      <c r="K20" s="34"/>
      <c r="L20" s="34"/>
    </row>
    <row r="22" spans="2:12" ht="16.5" customHeight="1" x14ac:dyDescent="0.3"/>
    <row r="23" spans="2:12" ht="16.5" customHeight="1" x14ac:dyDescent="0.3"/>
    <row r="24" spans="2:12" ht="16.5" customHeight="1" x14ac:dyDescent="0.3"/>
    <row r="25" spans="2:12" ht="16.5" customHeight="1" x14ac:dyDescent="0.3"/>
    <row r="26" spans="2:12" ht="16.5" customHeight="1" x14ac:dyDescent="0.3"/>
    <row r="27" spans="2:12" ht="16.5" customHeight="1" x14ac:dyDescent="0.3"/>
    <row r="28" spans="2:12" ht="16.5" customHeight="1" x14ac:dyDescent="0.3"/>
    <row r="29" spans="2:12" ht="16.5" customHeight="1" x14ac:dyDescent="0.3"/>
    <row r="30" spans="2:12" ht="16.5" customHeight="1" x14ac:dyDescent="0.3"/>
    <row r="31" spans="2:12" ht="16.5" customHeight="1" x14ac:dyDescent="0.3"/>
    <row r="32" spans="2:12" ht="16.5" customHeight="1" x14ac:dyDescent="0.3"/>
    <row r="33" ht="16.5" customHeight="1" x14ac:dyDescent="0.3"/>
    <row r="34" ht="16.5" customHeight="1" x14ac:dyDescent="0.3"/>
  </sheetData>
  <mergeCells count="33">
    <mergeCell ref="B16:D16"/>
    <mergeCell ref="F11:F12"/>
    <mergeCell ref="F9:F10"/>
    <mergeCell ref="G5:H5"/>
    <mergeCell ref="G6:H6"/>
    <mergeCell ref="G7:H7"/>
    <mergeCell ref="F7:F8"/>
    <mergeCell ref="G9:H10"/>
    <mergeCell ref="G11:H12"/>
    <mergeCell ref="J12:K12"/>
    <mergeCell ref="J13:K13"/>
    <mergeCell ref="B18:D18"/>
    <mergeCell ref="B19:D20"/>
    <mergeCell ref="B1:L2"/>
    <mergeCell ref="B10:D10"/>
    <mergeCell ref="F4:H4"/>
    <mergeCell ref="B5:D5"/>
    <mergeCell ref="B4:D4"/>
    <mergeCell ref="B11:D12"/>
    <mergeCell ref="B14:D14"/>
    <mergeCell ref="B15:D15"/>
    <mergeCell ref="J17:L17"/>
    <mergeCell ref="J4:L4"/>
    <mergeCell ref="J5:K5"/>
    <mergeCell ref="J6:K6"/>
    <mergeCell ref="J7:K7"/>
    <mergeCell ref="J8:K8"/>
    <mergeCell ref="J14:K14"/>
    <mergeCell ref="J15:K15"/>
    <mergeCell ref="J16:K16"/>
    <mergeCell ref="J9:K9"/>
    <mergeCell ref="J10:K10"/>
    <mergeCell ref="J11:K11"/>
  </mergeCells>
  <phoneticPr fontId="1" type="noConversion"/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추천자 명단</vt:lpstr>
      <vt:lpstr>참고사항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owner</cp:lastModifiedBy>
  <cp:lastPrinted>2023-08-01T08:31:09Z</cp:lastPrinted>
  <dcterms:created xsi:type="dcterms:W3CDTF">2020-04-10T07:22:04Z</dcterms:created>
  <dcterms:modified xsi:type="dcterms:W3CDTF">2026-02-10T12:49:43Z</dcterms:modified>
</cp:coreProperties>
</file>