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3840" windowWidth="15495" windowHeight="4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<sst xmlns="http://schemas.openxmlformats.org/spreadsheetml/2006/main" count="28" uniqueCount="20">
  <si>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X</t>
  </si>
  <si>
    <t>Y</t>
  </si>
  <si>
    <t>+</t>
  </si>
  <si>
    <t>=</t>
  </si>
  <si>
    <t>최종결과</t>
  </si>
  <si>
    <t>① 간접비율</t>
  </si>
  <si>
    <t>② 연구비 총액(원)</t>
  </si>
  <si>
    <t>★ 사용설명서</t>
  </si>
  <si>
    <t xml:space="preserve">① 대학별 간접비율을 입력  예) 간접비율이 25%일 경우 → 0.25 입력 </t>
  </si>
  <si>
    <t>천원 단위</t>
  </si>
  <si>
    <t>원 단위</t>
  </si>
  <si>
    <t>인건비+직접비</t>
  </si>
  <si>
    <t>간접비</t>
  </si>
  <si>
    <t>백만원단위</t>
  </si>
  <si>
    <t>※ 간접비(총 연구비 2억이상) 지급 기준 = 2억*간접비율+2억 초과분*간접비율*30%</t>
  </si>
  <si>
    <r>
      <rPr>
        <sz val="10"/>
        <rFont val="맑은 고딕"/>
        <family val="3"/>
      </rPr>
      <t>②</t>
    </r>
    <r>
      <rPr>
        <sz val="10"/>
        <rFont val="돋움"/>
        <family val="3"/>
      </rPr>
      <t xml:space="preserve"> 연구비 총액(원)을 입력 : 총 연구비 입력(간접비 포함 금액)</t>
    </r>
  </si>
  <si>
    <t>간접비 계산 엑셀시트(2억 초과분 30%용)</t>
  </si>
  <si>
    <t>.</t>
  </si>
  <si>
    <t>※ 계산결과 직접비가 2억원 이하일 경우, 이 계산 시트 사용 불가. 직접비에 간접비율을 곱한 간접비 계상</t>
  </si>
  <si>
    <r>
      <rPr>
        <sz val="10"/>
        <rFont val="맑은 고딕"/>
        <family val="3"/>
      </rPr>
      <t>③</t>
    </r>
    <r>
      <rPr>
        <sz val="10"/>
        <rFont val="돋움"/>
        <family val="3"/>
      </rPr>
      <t xml:space="preserve"> 연구계획서 작성시 천원 단위의 금액을 입력</t>
    </r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</si>
</sst>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6">
    <font>
      <sz val="11"/>
      <name val="돋움"/>
      <family val="3"/>
    </font>
    <font>
      <sz val="8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sz val="16"/>
      <name val="HY헤드라인M"/>
      <family val="1"/>
    </font>
    <font>
      <sz val="10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b/>
      <sz val="12"/>
      <color indexed="10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b/>
      <sz val="12"/>
      <color rgb="FFFF0000"/>
      <name val="돋움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176" fontId="2" fillId="34" borderId="20" xfId="0" applyNumberFormat="1" applyFont="1" applyFill="1" applyBorder="1" applyAlignment="1">
      <alignment horizontal="center" vertical="center"/>
    </xf>
    <xf numFmtId="176" fontId="2" fillId="34" borderId="21" xfId="0" applyNumberFormat="1" applyFont="1" applyFill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176" fontId="2" fillId="33" borderId="23" xfId="0" applyNumberFormat="1" applyFont="1" applyFill="1" applyBorder="1" applyAlignment="1">
      <alignment horizontal="center" vertical="center"/>
    </xf>
    <xf numFmtId="176" fontId="2" fillId="33" borderId="21" xfId="0" applyNumberFormat="1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176" fontId="2" fillId="35" borderId="25" xfId="0" applyNumberFormat="1" applyFont="1" applyFill="1" applyBorder="1" applyAlignment="1">
      <alignment horizontal="center" vertical="center"/>
    </xf>
    <xf numFmtId="176" fontId="2" fillId="35" borderId="26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Alignment="1">
      <alignment horizontal="center" vertical="center"/>
    </xf>
    <xf numFmtId="0" fontId="45" fillId="0" borderId="0" xfId="0" applyFont="1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0"/>
  <sheetViews>
    <sheetView tabSelected="1" zoomScalePageLayoutView="0" workbookViewId="0" topLeftCell="A1">
      <selection activeCell="D17" sqref="D17"/>
    </sheetView>
  </sheetViews>
  <sheetFormatPr defaultColWidth="8.88671875" defaultRowHeight="13.5"/>
  <cols>
    <col min="1" max="1" width="4.5546875" style="0" customWidth="1"/>
    <col min="2" max="2" width="15.21484375" style="0" customWidth="1"/>
    <col min="3" max="3" width="15.77734375" style="1" customWidth="1"/>
    <col min="4" max="4" width="11.77734375" style="1" bestFit="1" customWidth="1"/>
    <col min="5" max="5" width="12.5546875" style="1" bestFit="1" customWidth="1"/>
    <col min="6" max="6" width="12.21484375" style="1" customWidth="1"/>
    <col min="7" max="7" width="12.10546875" style="0" customWidth="1"/>
    <col min="8" max="8" width="12.3359375" style="0" customWidth="1"/>
    <col min="9" max="9" width="9.5546875" style="0" bestFit="1" customWidth="1"/>
    <col min="10" max="16" width="8.88671875" style="0" hidden="1" customWidth="1"/>
    <col min="17" max="18" width="8.88671875" style="0" customWidth="1"/>
  </cols>
  <sheetData>
    <row r="1" spans="2:9" ht="24.75" customHeight="1" thickBot="1">
      <c r="B1" s="22" t="s">
        <v>16</v>
      </c>
      <c r="C1" s="9"/>
      <c r="D1" s="9"/>
      <c r="E1" s="9"/>
      <c r="F1" s="9"/>
      <c r="G1" s="10"/>
      <c r="H1" s="10"/>
      <c r="I1" s="10"/>
    </row>
    <row r="2" spans="2:9" ht="6.75" customHeight="1" thickBot="1">
      <c r="B2" s="2"/>
      <c r="C2" s="3"/>
      <c r="D2" s="3"/>
      <c r="E2" s="3"/>
      <c r="F2" s="3"/>
      <c r="G2" s="2"/>
      <c r="H2" s="2"/>
      <c r="I2" s="2"/>
    </row>
    <row r="3" spans="2:16" ht="13.5">
      <c r="B3" s="18" t="s">
        <v>5</v>
      </c>
      <c r="C3" s="4">
        <v>0.28</v>
      </c>
      <c r="K3" s="3" t="s">
        <v>0</v>
      </c>
      <c r="L3" s="3" t="s">
        <v>2</v>
      </c>
      <c r="M3" s="3" t="s">
        <v>1</v>
      </c>
      <c r="N3" s="3" t="s">
        <v>3</v>
      </c>
      <c r="O3" s="6">
        <f>C4</f>
        <v>2034000000</v>
      </c>
      <c r="P3" s="2"/>
    </row>
    <row r="4" spans="2:16" ht="14.25" thickBot="1">
      <c r="B4" s="19" t="s">
        <v>6</v>
      </c>
      <c r="C4" s="5">
        <v>2034000000</v>
      </c>
      <c r="K4" s="3" t="s">
        <v>1</v>
      </c>
      <c r="L4" s="3" t="s">
        <v>3</v>
      </c>
      <c r="M4" s="7">
        <f>(1+C3*0.3)</f>
        <v>1.084</v>
      </c>
      <c r="N4" s="3" t="s">
        <v>0</v>
      </c>
      <c r="O4" s="3" t="s">
        <v>2</v>
      </c>
      <c r="P4" s="2">
        <f>200000000*C3*0.7</f>
        <v>39200000</v>
      </c>
    </row>
    <row r="5" spans="2:9" ht="13.5">
      <c r="B5" s="2"/>
      <c r="C5" s="3" t="s">
        <v>17</v>
      </c>
      <c r="D5" s="3"/>
      <c r="E5" s="3"/>
      <c r="F5" s="3"/>
      <c r="G5" s="2"/>
      <c r="H5" s="2"/>
      <c r="I5" s="2"/>
    </row>
    <row r="6" spans="2:9" ht="14.25" thickBot="1">
      <c r="B6" s="2"/>
      <c r="G6" s="2"/>
      <c r="H6" s="2"/>
      <c r="I6" s="2"/>
    </row>
    <row r="7" spans="2:9" ht="14.25" thickBot="1">
      <c r="B7" s="8" t="s">
        <v>4</v>
      </c>
      <c r="C7" s="3"/>
      <c r="D7" s="3"/>
      <c r="E7" s="25" t="s">
        <v>10</v>
      </c>
      <c r="F7" s="26" t="s">
        <v>9</v>
      </c>
      <c r="G7" s="29" t="s">
        <v>13</v>
      </c>
      <c r="H7" s="2"/>
      <c r="I7" s="2"/>
    </row>
    <row r="8" spans="2:9" ht="13.5">
      <c r="B8" s="13" t="s">
        <v>11</v>
      </c>
      <c r="C8" s="14" t="s">
        <v>0</v>
      </c>
      <c r="D8" s="20" t="s">
        <v>3</v>
      </c>
      <c r="E8" s="23">
        <f>(O3-P4)/(M4)</f>
        <v>1840221402.214022</v>
      </c>
      <c r="F8" s="27">
        <f>ROUNDUP((E8/1000),0)</f>
        <v>1840222</v>
      </c>
      <c r="G8" s="30">
        <f>ROUNDUP((E8/1000000),0)</f>
        <v>1841</v>
      </c>
      <c r="H8" s="2"/>
      <c r="I8" s="2"/>
    </row>
    <row r="9" spans="2:7" ht="14.25" thickBot="1">
      <c r="B9" s="15" t="s">
        <v>12</v>
      </c>
      <c r="C9" s="16" t="s">
        <v>1</v>
      </c>
      <c r="D9" s="21" t="s">
        <v>3</v>
      </c>
      <c r="E9" s="24">
        <f>O3-E8</f>
        <v>193778597.78597808</v>
      </c>
      <c r="F9" s="28">
        <f>ROUNDDOWN((E9/1000),0)</f>
        <v>193778</v>
      </c>
      <c r="G9" s="31">
        <f>ROUNDDOWN((E9/1000000),0)</f>
        <v>193</v>
      </c>
    </row>
    <row r="10" spans="2:9" ht="5.25" customHeight="1" thickBot="1">
      <c r="B10" s="11"/>
      <c r="C10" s="12"/>
      <c r="D10" s="12"/>
      <c r="E10" s="12"/>
      <c r="F10" s="12"/>
      <c r="G10" s="11"/>
      <c r="H10" s="11"/>
      <c r="I10" s="11"/>
    </row>
    <row r="12" ht="13.5">
      <c r="E12" s="33"/>
    </row>
    <row r="13" spans="2:7" ht="13.5">
      <c r="B13" s="17" t="s">
        <v>7</v>
      </c>
      <c r="G13" s="32"/>
    </row>
    <row r="14" ht="13.5">
      <c r="B14" s="2" t="s">
        <v>8</v>
      </c>
    </row>
    <row r="15" ht="13.5">
      <c r="B15" s="2" t="s">
        <v>15</v>
      </c>
    </row>
    <row r="16" ht="13.5">
      <c r="B16" s="2" t="s">
        <v>14</v>
      </c>
    </row>
    <row r="17" ht="13.5">
      <c r="B17" s="2" t="s">
        <v>19</v>
      </c>
    </row>
    <row r="20" ht="14.25">
      <c r="B20" s="34" t="s"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NRF</dc:creator>
  <cp:keywords/>
  <dc:description/>
  <cp:lastModifiedBy>owner</cp:lastModifiedBy>
  <dcterms:created xsi:type="dcterms:W3CDTF">2010-03-30T04:15:55Z</dcterms:created>
  <dcterms:modified xsi:type="dcterms:W3CDTF">2022-11-14T02:00:33Z</dcterms:modified>
  <cp:category/>
  <cp:version/>
  <cp:contentType/>
  <cp:contentStatus/>
</cp:coreProperties>
</file>